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3 TRIM 2021 PUB TRIM/"/>
    </mc:Choice>
  </mc:AlternateContent>
  <xr:revisionPtr revIDLastSave="16" documentId="8_{0EB1113A-0BCC-45EB-9719-B85898221BE6}" xr6:coauthVersionLast="47" xr6:coauthVersionMax="47" xr10:uidLastSave="{9E43FE78-6659-427B-8148-3825A00B617E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E36" i="1"/>
  <c r="D36" i="1" s="1"/>
  <c r="C36" i="1"/>
  <c r="E38" i="1" l="1"/>
  <c r="H36" i="1"/>
  <c r="E34" i="1"/>
  <c r="E18" i="1" s="1"/>
  <c r="F34" i="1"/>
  <c r="F18" i="1" s="1"/>
  <c r="C34" i="1"/>
  <c r="C18" i="1" s="1"/>
  <c r="E32" i="1"/>
  <c r="G30" i="1"/>
  <c r="F30" i="1"/>
  <c r="E30" i="1"/>
  <c r="D30" i="1"/>
  <c r="C30" i="1"/>
  <c r="H26" i="1"/>
  <c r="H28" i="1" l="1"/>
  <c r="D34" i="1"/>
  <c r="D18" i="1" s="1"/>
  <c r="G34" i="1"/>
  <c r="H34" i="1" l="1"/>
  <c r="G18" i="1"/>
  <c r="F24" i="1"/>
  <c r="F14" i="1" s="1"/>
  <c r="G24" i="1"/>
  <c r="G14" i="1" s="1"/>
  <c r="E16" i="1" l="1"/>
  <c r="I16" i="1" s="1"/>
  <c r="E12" i="1"/>
  <c r="I12" i="1" s="1"/>
  <c r="I38" i="1"/>
  <c r="I32" i="1"/>
  <c r="C24" i="1"/>
  <c r="C14" i="1" s="1"/>
  <c r="C40" i="1" l="1"/>
  <c r="I36" i="1"/>
  <c r="I26" i="1"/>
  <c r="I30" i="1"/>
  <c r="G40" i="1"/>
  <c r="F40" i="1"/>
  <c r="I34" i="1" l="1"/>
  <c r="C20" i="1"/>
  <c r="F20" i="1"/>
  <c r="G20" i="1"/>
  <c r="I18" i="1" l="1"/>
  <c r="H18" i="1"/>
  <c r="D24" i="1" l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<sst xmlns="http://schemas.openxmlformats.org/spreadsheetml/2006/main" count="35" uniqueCount="23">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</sst>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fredo_aguilar_canal22_org_mx/Documents/GOLDNER/2022/Cierres%20Mensuales%202022/EDO%20DE%20LOS%20INGRES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1ER TRIM"/>
      <sheetName val="ABRIL"/>
      <sheetName val="MAYO"/>
      <sheetName val="JUNIO"/>
      <sheetName val="2DO TRIM"/>
      <sheetName val="JULIO"/>
      <sheetName val="AGOSTO"/>
      <sheetName val="SEPTIEMBRE"/>
      <sheetName val="3ER TRIM"/>
      <sheetName val="OCTUBRE"/>
      <sheetName val="NOVIEMBRE"/>
      <sheetName val="DICIEMBRE"/>
      <sheetName val="4TO TRI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6">
          <cell r="C36">
            <v>73247979</v>
          </cell>
          <cell r="E36">
            <v>73257954.859999999</v>
          </cell>
          <cell r="G36">
            <v>70993505.86999999</v>
          </cell>
        </row>
      </sheetData>
      <sheetData sheetId="8">
        <row r="36">
          <cell r="C36">
            <v>15363357</v>
          </cell>
          <cell r="E36">
            <v>15363357</v>
          </cell>
          <cell r="G36">
            <v>12498494.869999999</v>
          </cell>
        </row>
      </sheetData>
      <sheetData sheetId="9">
        <row r="36">
          <cell r="C36">
            <v>8165430</v>
          </cell>
          <cell r="E36">
            <v>8165430</v>
          </cell>
          <cell r="G36">
            <v>10976326.560000001</v>
          </cell>
        </row>
      </sheetData>
      <sheetData sheetId="10">
        <row r="36">
          <cell r="C36">
            <v>7161576</v>
          </cell>
          <cell r="E36">
            <v>7161576</v>
          </cell>
          <cell r="G36">
            <v>8920808.3000000007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9" zoomScale="115" zoomScaleNormal="115" workbookViewId="0">
      <selection activeCell="D36" sqref="D36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10" s="12" customFormat="1" ht="6.75" customHeight="1" x14ac:dyDescent="0.3">
      <c r="B3" s="39"/>
      <c r="C3" s="39"/>
      <c r="D3" s="39"/>
      <c r="E3" s="39"/>
      <c r="F3" s="39"/>
      <c r="G3" s="39"/>
      <c r="H3" s="39"/>
      <c r="I3" s="39"/>
    </row>
    <row r="4" spans="2:10" s="13" customFormat="1" ht="11.25" customHeight="1" x14ac:dyDescent="0.25">
      <c r="B4" s="39" t="s">
        <v>14</v>
      </c>
      <c r="C4" s="39"/>
      <c r="D4" s="39"/>
      <c r="E4" s="39"/>
      <c r="F4" s="39"/>
      <c r="G4" s="39"/>
      <c r="H4" s="39"/>
      <c r="I4" s="39"/>
    </row>
    <row r="5" spans="2:10" s="12" customFormat="1" ht="5.25" customHeight="1" x14ac:dyDescent="0.3">
      <c r="B5" s="39"/>
      <c r="C5" s="39"/>
      <c r="D5" s="39"/>
      <c r="E5" s="39"/>
      <c r="F5" s="39"/>
      <c r="G5" s="39"/>
      <c r="H5" s="39"/>
      <c r="I5" s="39"/>
    </row>
    <row r="6" spans="2:10" s="12" customFormat="1" ht="18.75" customHeight="1" x14ac:dyDescent="0.3">
      <c r="B6" s="38" t="s">
        <v>22</v>
      </c>
      <c r="C6" s="38"/>
      <c r="D6" s="38"/>
      <c r="E6" s="38"/>
      <c r="F6" s="38"/>
      <c r="G6" s="38"/>
      <c r="H6" s="38"/>
      <c r="I6" s="38"/>
      <c r="J6" s="36"/>
    </row>
    <row r="7" spans="2:10" ht="9.75" customHeight="1" x14ac:dyDescent="0.25">
      <c r="B7" s="37" t="s">
        <v>1</v>
      </c>
      <c r="C7" s="37"/>
      <c r="D7" s="37"/>
      <c r="E7" s="37"/>
      <c r="F7" s="37"/>
      <c r="G7" s="37"/>
      <c r="H7" s="37"/>
      <c r="I7" s="37"/>
    </row>
    <row r="8" spans="2:10" ht="9.75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52745045</v>
      </c>
      <c r="D14" s="23">
        <f t="shared" ref="D14:G14" si="0">D24</f>
        <v>0</v>
      </c>
      <c r="E14" s="23">
        <f t="shared" si="0"/>
        <v>52745045</v>
      </c>
      <c r="F14" s="23">
        <f t="shared" si="0"/>
        <v>0</v>
      </c>
      <c r="G14" s="23">
        <f t="shared" si="0"/>
        <v>17970059.710000001</v>
      </c>
      <c r="H14" s="31">
        <f>(G14/E14*1)</f>
        <v>0.34069664193100985</v>
      </c>
      <c r="I14" s="33">
        <f>G14-E14</f>
        <v>-34774985.289999999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103938342</v>
      </c>
      <c r="D18" s="23">
        <f t="shared" ref="D18:G18" si="1">D34</f>
        <v>9975.859999999404</v>
      </c>
      <c r="E18" s="23">
        <f t="shared" si="1"/>
        <v>103948317.86</v>
      </c>
      <c r="F18" s="23">
        <f t="shared" si="1"/>
        <v>0</v>
      </c>
      <c r="G18" s="23">
        <f t="shared" si="1"/>
        <v>103389135.59999999</v>
      </c>
      <c r="H18" s="31">
        <f>(G18/E18*1)</f>
        <v>0.99462057422850148</v>
      </c>
      <c r="I18" s="33">
        <f>G18-E18</f>
        <v>-559182.26000000536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1">
        <f t="shared" ref="C20:I20" si="2">SUM(C12:C19)</f>
        <v>156683387</v>
      </c>
      <c r="D20" s="11">
        <f t="shared" si="2"/>
        <v>9975.859999999404</v>
      </c>
      <c r="E20" s="11">
        <f t="shared" si="2"/>
        <v>156693362.86000001</v>
      </c>
      <c r="F20" s="11">
        <f t="shared" si="2"/>
        <v>0</v>
      </c>
      <c r="G20" s="11">
        <f t="shared" si="2"/>
        <v>121359195.31</v>
      </c>
      <c r="H20" s="28">
        <f>(G20/E20*1)</f>
        <v>0.7745011855953986</v>
      </c>
      <c r="I20" s="11">
        <f t="shared" si="2"/>
        <v>-35334167.550000004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52745045</v>
      </c>
      <c r="D24" s="24">
        <f t="shared" ref="D24:F24" si="3">D26+D28</f>
        <v>0</v>
      </c>
      <c r="E24" s="24">
        <f t="shared" si="3"/>
        <v>52745045</v>
      </c>
      <c r="F24" s="24">
        <f t="shared" si="3"/>
        <v>0</v>
      </c>
      <c r="G24" s="24">
        <f>G26+G28</f>
        <v>17970059.710000001</v>
      </c>
      <c r="H24" s="29">
        <f>(G24/E24*1)</f>
        <v>0.34069664193100985</v>
      </c>
      <c r="I24" s="24">
        <f>G24-E24</f>
        <v>-34774985.289999999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33150000</v>
      </c>
      <c r="D26" s="21">
        <v>0</v>
      </c>
      <c r="E26" s="34">
        <v>33150000</v>
      </c>
      <c r="F26" s="21">
        <v>0</v>
      </c>
      <c r="G26" s="34">
        <v>14905504.76</v>
      </c>
      <c r="H26" s="18">
        <f>(G26/E26*1)</f>
        <v>0.44963815263951734</v>
      </c>
      <c r="I26" s="21">
        <f>G26-E26</f>
        <v>-18244495.240000002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19595045</v>
      </c>
      <c r="D28" s="21">
        <v>0</v>
      </c>
      <c r="E28" s="34">
        <v>19595045</v>
      </c>
      <c r="F28" s="21">
        <v>0</v>
      </c>
      <c r="G28" s="34">
        <v>3064554.95</v>
      </c>
      <c r="H28" s="18">
        <f>(G28/E28*1)</f>
        <v>0.15639438184500215</v>
      </c>
      <c r="I28" s="21">
        <f>G28-E28</f>
        <v>-16530490.050000001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103938342</v>
      </c>
      <c r="D34" s="23">
        <f t="shared" ref="D34:G34" si="5">D36+D38</f>
        <v>9975.859999999404</v>
      </c>
      <c r="E34" s="23">
        <f t="shared" si="5"/>
        <v>103948317.86</v>
      </c>
      <c r="F34" s="23">
        <f t="shared" si="5"/>
        <v>0</v>
      </c>
      <c r="G34" s="23">
        <f t="shared" si="5"/>
        <v>103389135.59999999</v>
      </c>
      <c r="H34" s="31">
        <f>(G34/E34*1)</f>
        <v>0.99462057422850148</v>
      </c>
      <c r="I34" s="23">
        <f>G34-E34</f>
        <v>-559182.26000000536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f>'[1]2DO TRIM'!C36+[1]JULIO!C36+[1]AGOSTO!C36+[1]SEPTIEMBRE!C36</f>
        <v>103938342</v>
      </c>
      <c r="D36" s="21">
        <f>E36-C36</f>
        <v>9975.859999999404</v>
      </c>
      <c r="E36" s="34">
        <f>'[1]2DO TRIM'!E36+[1]JULIO!E36+[1]AGOSTO!E36+[1]SEPTIEMBRE!E36</f>
        <v>103948317.86</v>
      </c>
      <c r="F36" s="21">
        <v>0</v>
      </c>
      <c r="G36" s="34">
        <f>'[1]2DO TRIM'!G36+[1]JULIO!G36+[1]AGOSTO!G36+[1]SEPTIEMBRE!G36</f>
        <v>103389135.59999999</v>
      </c>
      <c r="H36" s="18">
        <f>(G36/E36*1)</f>
        <v>0.99462057422850148</v>
      </c>
      <c r="I36" s="21">
        <f>G36-E36</f>
        <v>-559182.26000000536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156683387</v>
      </c>
      <c r="D40" s="22">
        <f t="shared" ref="D40:I40" si="6">D24+D30+D34</f>
        <v>9975.859999999404</v>
      </c>
      <c r="E40" s="22">
        <f t="shared" si="6"/>
        <v>156693362.86000001</v>
      </c>
      <c r="F40" s="22">
        <f t="shared" si="6"/>
        <v>0</v>
      </c>
      <c r="G40" s="22">
        <f t="shared" si="6"/>
        <v>121359195.31</v>
      </c>
      <c r="H40" s="28">
        <f>(G40/E40*1)</f>
        <v>0.7745011855953986</v>
      </c>
      <c r="I40" s="11">
        <f t="shared" si="6"/>
        <v>-35334167.550000004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6ABB9-FA80-4BE2-AC8E-E3D0E5D3B07E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b03d8d6-e7e1-40df-8dbc-83f41f20c054"/>
    <ds:schemaRef ds:uri="http://schemas.microsoft.com/office/2006/documentManagement/types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2002F4-3A39-4BDF-B2AE-5EE54C8CB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2022-10-13T17:19:03Z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